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C:\Users\DellOwner\Downloads\"/>
    </mc:Choice>
  </mc:AlternateContent>
  <xr:revisionPtr revIDLastSave="0" documentId="13_ncr:1_{44D4263A-938A-42E8-9156-0C428530C12C}" xr6:coauthVersionLast="47" xr6:coauthVersionMax="47" xr10:uidLastSave="{00000000-0000-0000-0000-000000000000}"/>
  <bookViews>
    <workbookView xWindow="-108" yWindow="-108" windowWidth="23256" windowHeight="12456" xr2:uid="{00000000-000D-0000-FFFF-FFFF00000000}"/>
  </bookViews>
  <sheets>
    <sheet name="Rehab Calculator" sheetId="1" r:id="rId1"/>
    <sheet name="The Flipping Formula - MA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i91u5ut1J/UNBeS/4JGhBW3XN0uw=="/>
    </ext>
  </extLst>
</workbook>
</file>

<file path=xl/calcChain.xml><?xml version="1.0" encoding="utf-8"?>
<calcChain xmlns="http://schemas.openxmlformats.org/spreadsheetml/2006/main">
  <c r="D105" i="1" l="1"/>
  <c r="D104" i="1"/>
  <c r="D103" i="1"/>
  <c r="D100" i="1"/>
  <c r="D99" i="1"/>
  <c r="D98" i="1"/>
  <c r="D97" i="1"/>
  <c r="D96" i="1"/>
  <c r="D95" i="1"/>
  <c r="D94" i="1"/>
  <c r="D93" i="1"/>
  <c r="D92" i="1"/>
  <c r="D91" i="1"/>
  <c r="D90" i="1"/>
  <c r="D89" i="1"/>
  <c r="D88" i="1"/>
  <c r="D87" i="1"/>
  <c r="D86" i="1"/>
  <c r="D85" i="1"/>
  <c r="D84" i="1"/>
  <c r="D83" i="1"/>
  <c r="D82" i="1"/>
  <c r="D81" i="1"/>
  <c r="D80" i="1"/>
  <c r="D77" i="1"/>
  <c r="D76" i="1"/>
  <c r="D75" i="1"/>
  <c r="D72" i="1"/>
  <c r="D71" i="1"/>
  <c r="D70" i="1"/>
  <c r="D67" i="1"/>
  <c r="D66" i="1"/>
  <c r="D65" i="1"/>
  <c r="D64" i="1"/>
  <c r="D63" i="1"/>
  <c r="D60" i="1"/>
  <c r="D59" i="1"/>
  <c r="D58" i="1"/>
  <c r="D55" i="1"/>
  <c r="D54" i="1"/>
  <c r="D53" i="1"/>
  <c r="D52" i="1"/>
  <c r="D51" i="1"/>
  <c r="D48" i="1"/>
  <c r="D47" i="1"/>
  <c r="D46" i="1"/>
  <c r="D45" i="1"/>
  <c r="D44" i="1"/>
  <c r="D41" i="1"/>
  <c r="D40" i="1"/>
  <c r="D37" i="1"/>
  <c r="D36" i="1"/>
  <c r="D35" i="1"/>
  <c r="D34" i="1"/>
  <c r="D31" i="1"/>
  <c r="D30" i="1"/>
  <c r="D29" i="1"/>
  <c r="D28" i="1"/>
  <c r="D25" i="1"/>
  <c r="D24" i="1"/>
  <c r="D23" i="1"/>
  <c r="D22" i="1"/>
  <c r="D19" i="1"/>
  <c r="D18" i="1"/>
  <c r="D17" i="1"/>
  <c r="D16" i="1"/>
  <c r="D15" i="1"/>
  <c r="D14" i="1"/>
  <c r="D13" i="1"/>
  <c r="D111" i="1" l="1"/>
  <c r="D112" i="1"/>
  <c r="D113" i="1" l="1"/>
  <c r="B7" i="2" s="1"/>
  <c r="B8" i="2" s="1"/>
</calcChain>
</file>

<file path=xl/sharedStrings.xml><?xml version="1.0" encoding="utf-8"?>
<sst xmlns="http://schemas.openxmlformats.org/spreadsheetml/2006/main" count="102" uniqueCount="99">
  <si>
    <t>FasterFunds Lending Rehab Calculator</t>
  </si>
  <si>
    <t>Property Address -</t>
  </si>
  <si>
    <t xml:space="preserve">Square Footage - </t>
  </si>
  <si>
    <t xml:space="preserve">Beds and Bath - </t>
  </si>
  <si>
    <t>* This for a typical modern construction house with cosmetic repairs. These numbers are based on hiring out to typical St Louis contractors.</t>
  </si>
  <si>
    <t>Item</t>
  </si>
  <si>
    <t>Typical Cost</t>
  </si>
  <si>
    <t>Quantity</t>
  </si>
  <si>
    <t>Total</t>
  </si>
  <si>
    <t>Kitchen</t>
  </si>
  <si>
    <t>Full Replacement Small</t>
  </si>
  <si>
    <t>Full Replacement Medium</t>
  </si>
  <si>
    <t>Full Replacement Large</t>
  </si>
  <si>
    <t>Paint cabinets (Small)</t>
  </si>
  <si>
    <t>Appliance Package</t>
  </si>
  <si>
    <t>Countertops - granite (Small)</t>
  </si>
  <si>
    <t>Countertops - granite (Large)</t>
  </si>
  <si>
    <t>Master Bathroom</t>
  </si>
  <si>
    <t>Full Replacement (Dbl vanity, tub and shwr)</t>
  </si>
  <si>
    <t>Double Vanity, Toilet, Mirror &amp; Light</t>
  </si>
  <si>
    <t>Spray Tub, Shower and Surround</t>
  </si>
  <si>
    <t>Flooring</t>
  </si>
  <si>
    <t>Bathroom</t>
  </si>
  <si>
    <t>Full Replacement</t>
  </si>
  <si>
    <t>Vanity, Toilet, Mirror &amp; Light</t>
  </si>
  <si>
    <t>Spray Tub/ Shower and Surround</t>
  </si>
  <si>
    <t>Basement/Foundation</t>
  </si>
  <si>
    <t>Crack Repair injection (per foot)</t>
  </si>
  <si>
    <t>Crack Repair carbon fiber(per foot)</t>
  </si>
  <si>
    <t>Drain Tile and Sump Pump - per wall</t>
  </si>
  <si>
    <t>Finish Basement (per sqft)</t>
  </si>
  <si>
    <t>Paint and Light Wall Repair</t>
  </si>
  <si>
    <t>Ceilings, Walls, Doors &amp; Trim(Per sq ft)</t>
  </si>
  <si>
    <t>Ceilings &amp; Walls(Per sq ft)</t>
  </si>
  <si>
    <t>Carpet(Per sq ft)</t>
  </si>
  <si>
    <t>Vinyl Plank(Per sq ft)</t>
  </si>
  <si>
    <t>Tile/ Laminate(Per sq ft)</t>
  </si>
  <si>
    <t>Refinish Hardwood (Per sq ft)</t>
  </si>
  <si>
    <t>Hardwood Install (Per sq ft)</t>
  </si>
  <si>
    <t>Mechanical</t>
  </si>
  <si>
    <t>Furnace and AC</t>
  </si>
  <si>
    <t>Furnace</t>
  </si>
  <si>
    <t>AC and A-Coil</t>
  </si>
  <si>
    <t>Service HVAC</t>
  </si>
  <si>
    <t>Water Heater</t>
  </si>
  <si>
    <t>Plumbing</t>
  </si>
  <si>
    <t>Bathroom Stack Replacement</t>
  </si>
  <si>
    <t>Kitchen Stack Replacement</t>
  </si>
  <si>
    <t>Water Lines</t>
  </si>
  <si>
    <t>Electrical</t>
  </si>
  <si>
    <t>Panel</t>
  </si>
  <si>
    <t>Panel &amp; Service Cable</t>
  </si>
  <si>
    <t>Panel, Service Cable, and Mast</t>
  </si>
  <si>
    <t>Misc electric; Outlets and Switches</t>
  </si>
  <si>
    <t>Light Fixtures</t>
  </si>
  <si>
    <t>Millwork and Trim</t>
  </si>
  <si>
    <t>Doors(per door)</t>
  </si>
  <si>
    <t>Door Hardware(per door)</t>
  </si>
  <si>
    <t>Baseboards(Per sq ft)</t>
  </si>
  <si>
    <t>Garage</t>
  </si>
  <si>
    <t>Opener</t>
  </si>
  <si>
    <t>1-Car Door (Opener not Included)</t>
  </si>
  <si>
    <t>2-Car Door (Opener not Included)</t>
  </si>
  <si>
    <t>Exterior</t>
  </si>
  <si>
    <t>Sliding Door</t>
  </si>
  <si>
    <t>Windows(Per window)</t>
  </si>
  <si>
    <t>Roof (tear off - per sq ft)</t>
  </si>
  <si>
    <t>Flat roof (per sq ft)</t>
  </si>
  <si>
    <t>Vinyl Siding (per sq ft)</t>
  </si>
  <si>
    <t>Soffits (per sq ft)</t>
  </si>
  <si>
    <t>Gutters (per sq ft)</t>
  </si>
  <si>
    <t>Fascia (per sq ft)</t>
  </si>
  <si>
    <t>Concrete Driveway/Patio (per sq ft)</t>
  </si>
  <si>
    <t>Asphalt Layover (per sq ft)</t>
  </si>
  <si>
    <t>Seal Driveway</t>
  </si>
  <si>
    <t>Powerwash</t>
  </si>
  <si>
    <t>Misc. Exterior Paint (per sq ft)</t>
  </si>
  <si>
    <t>Tree Removal (Per tree)</t>
  </si>
  <si>
    <t>Light Landscaping</t>
  </si>
  <si>
    <t>Full Landscaping</t>
  </si>
  <si>
    <t>Light Fixtures (Per Fixture)</t>
  </si>
  <si>
    <t>Deck Repairs</t>
  </si>
  <si>
    <t>Deck Staining</t>
  </si>
  <si>
    <t>Deck (Per Sq ft)(w/ Survey and Permit)</t>
  </si>
  <si>
    <t>Tuckpointing (per sqft)</t>
  </si>
  <si>
    <t>Misc. Costs</t>
  </si>
  <si>
    <t>Junk Removal/Demo (per dump)</t>
  </si>
  <si>
    <t>Cleaning and Pictures</t>
  </si>
  <si>
    <t>Non-Load Bearing Wall Removal</t>
  </si>
  <si>
    <t>Misc (Permits, Inspections, etc)</t>
  </si>
  <si>
    <t xml:space="preserve">Grand Total </t>
  </si>
  <si>
    <t>Please use your personal judgement when utilizing the rehab calculator and complete your own due diligence with each of your contractors and update numbers based on their bids.Contractors costs can range widely - higher and lower than these numbers.</t>
  </si>
  <si>
    <t>The Flipping Formula</t>
  </si>
  <si>
    <t>Determine Max Allowable Offer (MAO)</t>
  </si>
  <si>
    <t>***Update/Change the yellow cells***</t>
  </si>
  <si>
    <t>Property Value (ARV)</t>
  </si>
  <si>
    <t>Discount Percentage (70-75%)</t>
  </si>
  <si>
    <t>Rehab Costs</t>
  </si>
  <si>
    <t>Purchase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</si>
</sst>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quot;$&quot;#,##0"/>
  </numFmts>
  <fonts count="14">
    <font>
      <sz val="11"/>
      <color theme="1"/>
      <name val="Calibri"/>
      <scheme val="minor"/>
    </font>
    <font>
      <b/>
      <u/>
      <sz val="14"/>
      <color theme="1"/>
      <name val="Calibri"/>
    </font>
    <font>
      <b/>
      <u/>
      <sz val="14"/>
      <color theme="1"/>
      <name val="Calibri"/>
    </font>
    <font>
      <b/>
      <u/>
      <sz val="14"/>
      <color theme="1"/>
      <name val="Calibri"/>
    </font>
    <font>
      <b/>
      <u/>
      <sz val="14"/>
      <color theme="1"/>
      <name val="Calibri"/>
    </font>
    <font>
      <sz val="11"/>
      <color theme="1"/>
      <name val="Calibri"/>
    </font>
    <font>
      <sz val="14"/>
      <color rgb="FFFFFFFF"/>
      <name val="Calibri"/>
    </font>
    <font>
      <b/>
      <sz val="14"/>
      <color theme="1"/>
      <name val="Calibri"/>
    </font>
    <font>
      <sz val="14"/>
      <color theme="1"/>
      <name val="Calibri"/>
    </font>
    <font>
      <b/>
      <sz val="11"/>
      <color theme="1"/>
      <name val="Calibri"/>
    </font>
    <font>
      <b/>
      <sz val="12"/>
      <color rgb="FF333333"/>
      <name val="Arial"/>
    </font>
    <font>
      <b/>
      <sz val="36"/>
      <color theme="1"/>
      <name val="Calibri"/>
    </font>
    <font>
      <sz val="11"/>
      <name val="Calibri"/>
    </font>
    <font>
      <b/>
      <sz val="14"/>
      <color theme="1"/>
      <name val="Arial"/>
    </font>
  </fonts>
  <fills count="6">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92CDDC"/>
        <bgColor rgb="FF92CDDC"/>
      </patternFill>
    </fill>
    <fill>
      <patternFill patternType="solid">
        <fgColor rgb="FFFFFF00"/>
        <bgColor indexed="64"/>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44">
    <xf numFmtId="0" fontId="0" fillId="0" borderId="0" xfId="0" applyFont="1" applyAlignment="1"/>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7" fillId="0" borderId="0" xfId="0" applyFont="1" applyAlignment="1">
      <alignment horizontal="left"/>
    </xf>
    <xf numFmtId="164" fontId="8" fillId="0" borderId="0" xfId="0" applyNumberFormat="1" applyFont="1" applyAlignment="1">
      <alignment horizontal="right"/>
    </xf>
    <xf numFmtId="0" fontId="8" fillId="0" borderId="0" xfId="0" applyFont="1" applyAlignment="1">
      <alignment horizontal="right"/>
    </xf>
    <xf numFmtId="0" fontId="8" fillId="0" borderId="0" xfId="0" applyFont="1" applyAlignment="1">
      <alignment horizontal="left"/>
    </xf>
    <xf numFmtId="164" fontId="8" fillId="0" borderId="0" xfId="0" applyNumberFormat="1" applyFont="1" applyAlignment="1">
      <alignment horizontal="right"/>
    </xf>
    <xf numFmtId="0" fontId="8" fillId="0" borderId="1" xfId="0" applyFont="1" applyBorder="1" applyAlignment="1">
      <alignment horizontal="left"/>
    </xf>
    <xf numFmtId="164" fontId="8" fillId="0" borderId="2" xfId="0" applyNumberFormat="1" applyFont="1" applyBorder="1" applyAlignment="1">
      <alignment horizontal="right"/>
    </xf>
    <xf numFmtId="164" fontId="8" fillId="0" borderId="3" xfId="0" applyNumberFormat="1" applyFont="1" applyBorder="1" applyAlignment="1">
      <alignment horizontal="right"/>
    </xf>
    <xf numFmtId="0" fontId="8" fillId="0" borderId="4" xfId="0" applyFont="1" applyBorder="1" applyAlignment="1">
      <alignment horizontal="left"/>
    </xf>
    <xf numFmtId="9" fontId="8" fillId="0" borderId="0" xfId="0" applyNumberFormat="1" applyFont="1" applyAlignment="1">
      <alignment horizontal="right"/>
    </xf>
    <xf numFmtId="164" fontId="8" fillId="0" borderId="5" xfId="0" applyNumberFormat="1" applyFont="1" applyBorder="1" applyAlignment="1">
      <alignment horizontal="right"/>
    </xf>
    <xf numFmtId="0" fontId="7" fillId="0" borderId="6" xfId="0" applyFont="1" applyBorder="1" applyAlignment="1">
      <alignment horizontal="left"/>
    </xf>
    <xf numFmtId="164" fontId="8" fillId="0" borderId="7" xfId="0" applyNumberFormat="1" applyFont="1" applyBorder="1" applyAlignment="1">
      <alignment horizontal="right"/>
    </xf>
    <xf numFmtId="164" fontId="7" fillId="0" borderId="8" xfId="0" applyNumberFormat="1" applyFont="1" applyBorder="1" applyAlignment="1">
      <alignment horizontal="right"/>
    </xf>
    <xf numFmtId="0" fontId="9" fillId="0" borderId="0" xfId="0" applyFont="1"/>
    <xf numFmtId="0" fontId="5" fillId="0" borderId="7" xfId="0" applyFont="1" applyBorder="1"/>
    <xf numFmtId="0" fontId="5" fillId="0" borderId="0" xfId="0" applyFont="1" applyAlignment="1"/>
    <xf numFmtId="0" fontId="13" fillId="0" borderId="12" xfId="0" applyFont="1" applyBorder="1" applyAlignment="1">
      <alignment horizontal="center"/>
    </xf>
    <xf numFmtId="165" fontId="13" fillId="2" borderId="8" xfId="0" applyNumberFormat="1" applyFont="1" applyFill="1" applyBorder="1" applyAlignment="1">
      <alignment horizontal="center"/>
    </xf>
    <xf numFmtId="0" fontId="13" fillId="0" borderId="0" xfId="0" applyFont="1" applyAlignment="1">
      <alignment horizontal="center"/>
    </xf>
    <xf numFmtId="165" fontId="13" fillId="0" borderId="0" xfId="0" applyNumberFormat="1" applyFont="1" applyAlignment="1">
      <alignment horizontal="center"/>
    </xf>
    <xf numFmtId="0" fontId="13" fillId="0" borderId="12" xfId="0" applyFont="1" applyBorder="1" applyAlignment="1">
      <alignment horizontal="center"/>
    </xf>
    <xf numFmtId="9" fontId="13" fillId="2" borderId="8" xfId="0" applyNumberFormat="1" applyFont="1" applyFill="1" applyBorder="1" applyAlignment="1">
      <alignment horizontal="center"/>
    </xf>
    <xf numFmtId="9" fontId="13" fillId="0" borderId="0" xfId="0" applyNumberFormat="1" applyFont="1" applyAlignment="1">
      <alignment horizontal="center"/>
    </xf>
    <xf numFmtId="165" fontId="13" fillId="0" borderId="8" xfId="0" applyNumberFormat="1" applyFont="1" applyBorder="1" applyAlignment="1">
      <alignment horizontal="center"/>
    </xf>
    <xf numFmtId="165" fontId="8" fillId="4" borderId="8" xfId="0" applyNumberFormat="1" applyFont="1" applyFill="1" applyBorder="1" applyAlignment="1">
      <alignment horizontal="center"/>
    </xf>
    <xf numFmtId="165" fontId="8" fillId="0" borderId="0" xfId="0" applyNumberFormat="1" applyFont="1" applyAlignment="1">
      <alignment horizontal="center"/>
    </xf>
    <xf numFmtId="0" fontId="1" fillId="0" borderId="0" xfId="0" applyFont="1" applyAlignment="1">
      <alignment horizontal="center"/>
    </xf>
    <xf numFmtId="0" fontId="0" fillId="0" borderId="0" xfId="0" applyFont="1" applyAlignment="1"/>
    <xf numFmtId="0" fontId="4" fillId="0" borderId="0" xfId="0" applyFont="1" applyAlignment="1">
      <alignment horizontal="left" wrapText="1"/>
    </xf>
    <xf numFmtId="0" fontId="10" fillId="0" borderId="0" xfId="0" applyFont="1" applyAlignment="1">
      <alignment horizontal="center" wrapText="1"/>
    </xf>
    <xf numFmtId="0" fontId="7" fillId="3" borderId="9" xfId="0" applyFont="1" applyFill="1" applyBorder="1" applyAlignment="1">
      <alignment horizontal="center"/>
    </xf>
    <xf numFmtId="0" fontId="12" fillId="0" borderId="9" xfId="0" applyFont="1" applyBorder="1"/>
    <xf numFmtId="0" fontId="7" fillId="2" borderId="10" xfId="0" applyFont="1" applyFill="1" applyBorder="1" applyAlignment="1">
      <alignment horizontal="center"/>
    </xf>
    <xf numFmtId="0" fontId="12" fillId="0" borderId="11" xfId="0" applyFont="1" applyBorder="1"/>
    <xf numFmtId="0" fontId="11" fillId="3" borderId="9" xfId="0" applyFont="1" applyFill="1" applyBorder="1" applyAlignment="1">
      <alignment horizontal="center"/>
    </xf>
    <xf numFmtId="9" fontId="8" fillId="5" borderId="0" xfId="0" applyNumberFormat="1" applyFont="1" applyFill="1" applyAlignment="1">
      <alignment horizontal="right"/>
    </xf>
    <xf numFmtId="0" fontId="8" fillId="0" borderId="0" xfId="0" applyNumberFormat="1" applyFont="1" applyAlignment="1">
      <alignment horizontal="right"/>
    </xf>
  </cellXfs>
  <cellStyles count="1">
    <cellStyle name="Normal" xfId="0" builtinId="0"/>
  </cellStyles>
  <dxfs count="3">
    <dxf>
      <fill>
        <patternFill patternType="solid">
          <fgColor rgb="FFEFEFEF"/>
          <bgColor rgb="FFEFEFEF"/>
        </patternFill>
      </fill>
    </dxf>
    <dxf>
      <fill>
        <patternFill patternType="solid">
          <fgColor rgb="FFCCCCCC"/>
          <bgColor rgb="FFCCCCCC"/>
        </patternFill>
      </fill>
    </dxf>
    <dxf>
      <fill>
        <patternFill patternType="solid">
          <fgColor rgb="FF000000"/>
          <bgColor rgb="FF000000"/>
        </patternFill>
      </fill>
    </dxf>
  </dxfs>
  <tableStyles count="1">
    <tableStyle name="Rehab Calculator-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1733550</xdr:colOff>
      <xdr:row>0</xdr:row>
      <xdr:rowOff>0</xdr:rowOff>
    </xdr:from>
    <xdr:ext cx="1781175" cy="10858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1</xdr:col>
      <xdr:colOff>1463040</xdr:colOff>
      <xdr:row>3</xdr:row>
      <xdr:rowOff>60960</xdr:rowOff>
    </xdr:from>
    <xdr:to>
      <xdr:col>2</xdr:col>
      <xdr:colOff>1577340</xdr:colOff>
      <xdr:row>5</xdr:row>
      <xdr:rowOff>22860</xdr:rowOff>
    </xdr:to>
    <xdr:sp macro="[0]!ClearCells.ClearCells" textlink="">
      <xdr:nvSpPr>
        <xdr:cNvPr id="3" name="Rectangle 2">
          <a:extLst>
            <a:ext uri="{FF2B5EF4-FFF2-40B4-BE49-F238E27FC236}">
              <a16:creationId xmlns:a16="http://schemas.microsoft.com/office/drawing/2014/main" id="{22D58BF2-8913-DB89-3146-1572BC25E6B9}"/>
            </a:ext>
          </a:extLst>
        </xdr:cNvPr>
        <xdr:cNvSpPr/>
      </xdr:nvSpPr>
      <xdr:spPr>
        <a:xfrm>
          <a:off x="4960620" y="662940"/>
          <a:ext cx="1714500" cy="419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t>Clear Contents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1:D113">
  <tableColumns count="4">
    <tableColumn id="1" xr3:uid="{00000000-0010-0000-0000-000001000000}" name="Item"/>
    <tableColumn id="2" xr3:uid="{00000000-0010-0000-0000-000002000000}" name="Typical Cost"/>
    <tableColumn id="3" xr3:uid="{00000000-0010-0000-0000-000003000000}" name="Quantity"/>
    <tableColumn id="4" xr3:uid="{00000000-0010-0000-0000-000004000000}" name="Total"/>
  </tableColumns>
  <tableStyleInfo name="Rehab Calculator-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1001"/>
  <sheetViews>
    <sheetView tabSelected="1" zoomScale="85" zoomScaleNormal="85" workbookViewId="0">
      <selection activeCell="C26" sqref="C26"/>
    </sheetView>
  </sheetViews>
  <sheetFormatPr defaultColWidth="14.44140625" defaultRowHeight="15" customHeight="1"/>
  <cols>
    <col min="1" max="1" width="51" customWidth="1"/>
    <col min="2" max="2" width="23.33203125" customWidth="1"/>
    <col min="3" max="4" width="26" customWidth="1"/>
    <col min="5" max="26" width="8.6640625" customWidth="1"/>
  </cols>
  <sheetData>
    <row r="1" spans="1:4" ht="14.4">
      <c r="A1" s="33" t="s">
        <v>0</v>
      </c>
      <c r="B1" s="34"/>
      <c r="C1" s="34"/>
      <c r="D1" s="34"/>
    </row>
    <row r="2" spans="1:4" ht="15" customHeight="1">
      <c r="A2" s="34"/>
      <c r="B2" s="34"/>
      <c r="C2" s="34"/>
      <c r="D2" s="34"/>
    </row>
    <row r="3" spans="1:4" ht="18">
      <c r="A3" s="1"/>
    </row>
    <row r="4" spans="1:4" ht="18">
      <c r="A4" s="2" t="s">
        <v>1</v>
      </c>
    </row>
    <row r="5" spans="1:4" ht="18">
      <c r="A5" s="1" t="s">
        <v>2</v>
      </c>
    </row>
    <row r="6" spans="1:4" ht="18">
      <c r="A6" s="1" t="s">
        <v>3</v>
      </c>
    </row>
    <row r="7" spans="1:4" ht="18">
      <c r="A7" s="1"/>
    </row>
    <row r="8" spans="1:4" ht="14.4">
      <c r="A8" s="35" t="s">
        <v>4</v>
      </c>
      <c r="B8" s="34"/>
      <c r="C8" s="34"/>
      <c r="D8" s="34"/>
    </row>
    <row r="9" spans="1:4" ht="21.75" customHeight="1">
      <c r="A9" s="34"/>
      <c r="B9" s="34"/>
      <c r="C9" s="34"/>
      <c r="D9" s="34"/>
    </row>
    <row r="10" spans="1:4" ht="14.4">
      <c r="A10" s="3"/>
    </row>
    <row r="11" spans="1:4" ht="18">
      <c r="A11" s="4" t="s">
        <v>5</v>
      </c>
      <c r="B11" s="5" t="s">
        <v>6</v>
      </c>
      <c r="C11" s="5" t="s">
        <v>7</v>
      </c>
      <c r="D11" s="5" t="s">
        <v>8</v>
      </c>
    </row>
    <row r="12" spans="1:4" ht="18">
      <c r="A12" s="6" t="s">
        <v>9</v>
      </c>
      <c r="B12" s="7"/>
      <c r="C12" s="43"/>
      <c r="D12" s="8"/>
    </row>
    <row r="13" spans="1:4" ht="18">
      <c r="A13" s="9" t="s">
        <v>10</v>
      </c>
      <c r="B13" s="7">
        <v>8500</v>
      </c>
      <c r="C13" s="43"/>
      <c r="D13" s="7">
        <f t="shared" ref="D13:D19" si="0">B13*C13</f>
        <v>0</v>
      </c>
    </row>
    <row r="14" spans="1:4" ht="18">
      <c r="A14" s="9" t="s">
        <v>11</v>
      </c>
      <c r="B14" s="7">
        <v>10000</v>
      </c>
      <c r="C14" s="43"/>
      <c r="D14" s="7">
        <f t="shared" si="0"/>
        <v>0</v>
      </c>
    </row>
    <row r="15" spans="1:4" ht="18">
      <c r="A15" s="9" t="s">
        <v>12</v>
      </c>
      <c r="B15" s="7">
        <v>12500</v>
      </c>
      <c r="C15" s="43"/>
      <c r="D15" s="7">
        <f>B15*C15</f>
        <v>0</v>
      </c>
    </row>
    <row r="16" spans="1:4" ht="18">
      <c r="A16" s="9" t="s">
        <v>13</v>
      </c>
      <c r="B16" s="7">
        <v>1500</v>
      </c>
      <c r="C16" s="43"/>
      <c r="D16" s="7">
        <f>B16*C16</f>
        <v>0</v>
      </c>
    </row>
    <row r="17" spans="1:4" ht="18">
      <c r="A17" s="9" t="s">
        <v>14</v>
      </c>
      <c r="B17" s="7">
        <v>2000</v>
      </c>
      <c r="C17" s="43"/>
      <c r="D17" s="7">
        <f t="shared" si="0"/>
        <v>0</v>
      </c>
    </row>
    <row r="18" spans="1:4" ht="18">
      <c r="A18" s="9" t="s">
        <v>15</v>
      </c>
      <c r="B18" s="7">
        <v>2500</v>
      </c>
      <c r="C18" s="43"/>
      <c r="D18" s="7">
        <f t="shared" si="0"/>
        <v>0</v>
      </c>
    </row>
    <row r="19" spans="1:4" ht="18">
      <c r="A19" s="9" t="s">
        <v>16</v>
      </c>
      <c r="B19" s="7">
        <v>5000</v>
      </c>
      <c r="C19" s="43"/>
      <c r="D19" s="7">
        <f t="shared" si="0"/>
        <v>0</v>
      </c>
    </row>
    <row r="20" spans="1:4" ht="18">
      <c r="A20" s="9"/>
      <c r="B20" s="7"/>
      <c r="C20" s="43"/>
      <c r="D20" s="7"/>
    </row>
    <row r="21" spans="1:4" ht="15.75" customHeight="1">
      <c r="A21" s="6" t="s">
        <v>17</v>
      </c>
      <c r="B21" s="7"/>
      <c r="C21" s="43"/>
      <c r="D21" s="7"/>
    </row>
    <row r="22" spans="1:4" ht="15.75" customHeight="1">
      <c r="A22" s="9" t="s">
        <v>18</v>
      </c>
      <c r="B22" s="7">
        <v>4500</v>
      </c>
      <c r="C22" s="43"/>
      <c r="D22" s="7">
        <f t="shared" ref="D22:D25" si="1">B22*C22</f>
        <v>0</v>
      </c>
    </row>
    <row r="23" spans="1:4" ht="15.75" customHeight="1">
      <c r="A23" s="9" t="s">
        <v>19</v>
      </c>
      <c r="B23" s="7">
        <v>2000</v>
      </c>
      <c r="C23" s="43"/>
      <c r="D23" s="7">
        <f t="shared" si="1"/>
        <v>0</v>
      </c>
    </row>
    <row r="24" spans="1:4" ht="15.75" customHeight="1">
      <c r="A24" s="9" t="s">
        <v>20</v>
      </c>
      <c r="B24" s="7">
        <v>1000</v>
      </c>
      <c r="C24" s="43"/>
      <c r="D24" s="7">
        <f t="shared" si="1"/>
        <v>0</v>
      </c>
    </row>
    <row r="25" spans="1:4" ht="15.75" customHeight="1">
      <c r="A25" s="9" t="s">
        <v>21</v>
      </c>
      <c r="B25" s="7">
        <v>500</v>
      </c>
      <c r="C25" s="43"/>
      <c r="D25" s="7">
        <f t="shared" si="1"/>
        <v>0</v>
      </c>
    </row>
    <row r="26" spans="1:4" ht="15.75" customHeight="1">
      <c r="A26" s="9"/>
      <c r="B26" s="7"/>
      <c r="C26" s="43"/>
      <c r="D26" s="7"/>
    </row>
    <row r="27" spans="1:4" ht="15.75" customHeight="1">
      <c r="A27" s="6" t="s">
        <v>22</v>
      </c>
      <c r="B27" s="7"/>
      <c r="C27" s="43"/>
      <c r="D27" s="7"/>
    </row>
    <row r="28" spans="1:4" ht="15.75" customHeight="1">
      <c r="A28" s="9" t="s">
        <v>23</v>
      </c>
      <c r="B28" s="7">
        <v>3500</v>
      </c>
      <c r="C28" s="43"/>
      <c r="D28" s="7">
        <f t="shared" ref="D28:D31" si="2">B28*C28</f>
        <v>0</v>
      </c>
    </row>
    <row r="29" spans="1:4" ht="15.75" customHeight="1">
      <c r="A29" s="9" t="s">
        <v>24</v>
      </c>
      <c r="B29" s="7">
        <v>1000</v>
      </c>
      <c r="C29" s="43"/>
      <c r="D29" s="7">
        <f t="shared" si="2"/>
        <v>0</v>
      </c>
    </row>
    <row r="30" spans="1:4" ht="15.75" customHeight="1">
      <c r="A30" s="9" t="s">
        <v>25</v>
      </c>
      <c r="B30" s="7">
        <v>500</v>
      </c>
      <c r="C30" s="43"/>
      <c r="D30" s="7">
        <f t="shared" si="2"/>
        <v>0</v>
      </c>
    </row>
    <row r="31" spans="1:4" ht="15.75" customHeight="1">
      <c r="A31" s="9" t="s">
        <v>21</v>
      </c>
      <c r="B31" s="7">
        <v>500</v>
      </c>
      <c r="C31" s="43"/>
      <c r="D31" s="7">
        <f t="shared" si="2"/>
        <v>0</v>
      </c>
    </row>
    <row r="32" spans="1:4" ht="15.75" customHeight="1">
      <c r="A32" s="9"/>
      <c r="B32" s="7"/>
      <c r="C32" s="43"/>
      <c r="D32" s="7"/>
    </row>
    <row r="33" spans="1:4" ht="15.75" customHeight="1">
      <c r="A33" s="6" t="s">
        <v>26</v>
      </c>
      <c r="B33" s="7"/>
      <c r="C33" s="43"/>
      <c r="D33" s="7"/>
    </row>
    <row r="34" spans="1:4" ht="15.75" customHeight="1">
      <c r="A34" s="9" t="s">
        <v>27</v>
      </c>
      <c r="B34" s="7">
        <v>75</v>
      </c>
      <c r="C34" s="43"/>
      <c r="D34" s="7">
        <f t="shared" ref="D34:D37" si="3">B34*C34</f>
        <v>0</v>
      </c>
    </row>
    <row r="35" spans="1:4" ht="15.75" customHeight="1">
      <c r="A35" s="9" t="s">
        <v>28</v>
      </c>
      <c r="B35" s="7">
        <v>100</v>
      </c>
      <c r="C35" s="43"/>
      <c r="D35" s="7">
        <f t="shared" si="3"/>
        <v>0</v>
      </c>
    </row>
    <row r="36" spans="1:4" ht="15.75" customHeight="1">
      <c r="A36" s="9" t="s">
        <v>29</v>
      </c>
      <c r="B36" s="7">
        <v>2000</v>
      </c>
      <c r="C36" s="43"/>
      <c r="D36" s="7">
        <f t="shared" si="3"/>
        <v>0</v>
      </c>
    </row>
    <row r="37" spans="1:4" ht="15.75" customHeight="1">
      <c r="A37" s="9" t="s">
        <v>30</v>
      </c>
      <c r="B37" s="7">
        <v>20</v>
      </c>
      <c r="C37" s="43"/>
      <c r="D37" s="7">
        <f t="shared" si="3"/>
        <v>0</v>
      </c>
    </row>
    <row r="38" spans="1:4" ht="15.75" customHeight="1">
      <c r="A38" s="9"/>
      <c r="B38" s="7"/>
      <c r="C38" s="43"/>
      <c r="D38" s="7"/>
    </row>
    <row r="39" spans="1:4" ht="15.75" customHeight="1">
      <c r="A39" s="6" t="s">
        <v>31</v>
      </c>
      <c r="B39" s="7"/>
      <c r="C39" s="43"/>
      <c r="D39" s="7"/>
    </row>
    <row r="40" spans="1:4" ht="15.75" customHeight="1">
      <c r="A40" s="9" t="s">
        <v>32</v>
      </c>
      <c r="B40" s="7">
        <v>5</v>
      </c>
      <c r="C40" s="43"/>
      <c r="D40" s="7">
        <f t="shared" ref="D40:D41" si="4">B40*C40</f>
        <v>0</v>
      </c>
    </row>
    <row r="41" spans="1:4" ht="15.75" customHeight="1">
      <c r="A41" s="9" t="s">
        <v>33</v>
      </c>
      <c r="B41" s="7">
        <v>4</v>
      </c>
      <c r="C41" s="43"/>
      <c r="D41" s="7">
        <f t="shared" si="4"/>
        <v>0</v>
      </c>
    </row>
    <row r="42" spans="1:4" ht="15.75" customHeight="1">
      <c r="A42" s="9"/>
      <c r="B42" s="7"/>
      <c r="C42" s="43"/>
      <c r="D42" s="7"/>
    </row>
    <row r="43" spans="1:4" ht="15.75" customHeight="1">
      <c r="A43" s="6" t="s">
        <v>21</v>
      </c>
      <c r="B43" s="7"/>
      <c r="C43" s="43"/>
      <c r="D43" s="7"/>
    </row>
    <row r="44" spans="1:4" ht="15.75" customHeight="1">
      <c r="A44" s="9" t="s">
        <v>34</v>
      </c>
      <c r="B44" s="7">
        <v>3.5</v>
      </c>
      <c r="C44" s="43"/>
      <c r="D44" s="7">
        <f t="shared" ref="D44:D48" si="5">B44*C44</f>
        <v>0</v>
      </c>
    </row>
    <row r="45" spans="1:4" ht="15.75" customHeight="1">
      <c r="A45" s="9" t="s">
        <v>35</v>
      </c>
      <c r="B45" s="7">
        <v>4.5</v>
      </c>
      <c r="C45" s="43"/>
      <c r="D45" s="7">
        <f t="shared" si="5"/>
        <v>0</v>
      </c>
    </row>
    <row r="46" spans="1:4" ht="15.75" customHeight="1">
      <c r="A46" s="9" t="s">
        <v>36</v>
      </c>
      <c r="B46" s="7">
        <v>5</v>
      </c>
      <c r="C46" s="43"/>
      <c r="D46" s="7">
        <f t="shared" si="5"/>
        <v>0</v>
      </c>
    </row>
    <row r="47" spans="1:4" ht="15.75" customHeight="1">
      <c r="A47" s="9" t="s">
        <v>37</v>
      </c>
      <c r="B47" s="7">
        <v>3.5</v>
      </c>
      <c r="C47" s="43"/>
      <c r="D47" s="7">
        <f t="shared" si="5"/>
        <v>0</v>
      </c>
    </row>
    <row r="48" spans="1:4" ht="15.75" customHeight="1">
      <c r="A48" s="9" t="s">
        <v>38</v>
      </c>
      <c r="B48" s="7">
        <v>15</v>
      </c>
      <c r="C48" s="43"/>
      <c r="D48" s="7">
        <f t="shared" si="5"/>
        <v>0</v>
      </c>
    </row>
    <row r="49" spans="1:4" ht="15.75" customHeight="1">
      <c r="A49" s="9"/>
      <c r="B49" s="7"/>
      <c r="C49" s="43"/>
      <c r="D49" s="7"/>
    </row>
    <row r="50" spans="1:4" ht="15.75" customHeight="1">
      <c r="A50" s="6" t="s">
        <v>39</v>
      </c>
      <c r="B50" s="7"/>
      <c r="C50" s="43"/>
      <c r="D50" s="7"/>
    </row>
    <row r="51" spans="1:4" ht="15.75" customHeight="1">
      <c r="A51" s="9" t="s">
        <v>40</v>
      </c>
      <c r="B51" s="7">
        <v>5500</v>
      </c>
      <c r="C51" s="43"/>
      <c r="D51" s="7">
        <f t="shared" ref="D51:D55" si="6">B51*C51</f>
        <v>0</v>
      </c>
    </row>
    <row r="52" spans="1:4" ht="15.75" customHeight="1">
      <c r="A52" s="9" t="s">
        <v>41</v>
      </c>
      <c r="B52" s="7">
        <v>2500</v>
      </c>
      <c r="C52" s="43"/>
      <c r="D52" s="7">
        <f t="shared" si="6"/>
        <v>0</v>
      </c>
    </row>
    <row r="53" spans="1:4" ht="15.75" customHeight="1">
      <c r="A53" s="9" t="s">
        <v>42</v>
      </c>
      <c r="B53" s="7">
        <v>3500</v>
      </c>
      <c r="C53" s="43"/>
      <c r="D53" s="7">
        <f t="shared" si="6"/>
        <v>0</v>
      </c>
    </row>
    <row r="54" spans="1:4" ht="15.75" customHeight="1">
      <c r="A54" s="9" t="s">
        <v>43</v>
      </c>
      <c r="B54" s="7">
        <v>500</v>
      </c>
      <c r="C54" s="43"/>
      <c r="D54" s="7">
        <f t="shared" si="6"/>
        <v>0</v>
      </c>
    </row>
    <row r="55" spans="1:4" ht="15.75" customHeight="1">
      <c r="A55" s="9" t="s">
        <v>44</v>
      </c>
      <c r="B55" s="7">
        <v>1500</v>
      </c>
      <c r="C55" s="43"/>
      <c r="D55" s="7">
        <f t="shared" si="6"/>
        <v>0</v>
      </c>
    </row>
    <row r="56" spans="1:4" ht="15.75" customHeight="1">
      <c r="A56" s="9"/>
      <c r="B56" s="7"/>
      <c r="C56" s="43"/>
      <c r="D56" s="7"/>
    </row>
    <row r="57" spans="1:4" ht="15.75" customHeight="1">
      <c r="A57" s="6" t="s">
        <v>45</v>
      </c>
      <c r="B57" s="7"/>
      <c r="C57" s="43"/>
      <c r="D57" s="7"/>
    </row>
    <row r="58" spans="1:4" ht="15.75" customHeight="1">
      <c r="A58" s="9" t="s">
        <v>46</v>
      </c>
      <c r="B58" s="7">
        <v>2000</v>
      </c>
      <c r="C58" s="43"/>
      <c r="D58" s="7">
        <f t="shared" ref="D58:D60" si="7">B58*C58</f>
        <v>0</v>
      </c>
    </row>
    <row r="59" spans="1:4" ht="15.75" customHeight="1">
      <c r="A59" s="9" t="s">
        <v>47</v>
      </c>
      <c r="B59" s="7">
        <v>1000</v>
      </c>
      <c r="C59" s="43"/>
      <c r="D59" s="7">
        <f t="shared" si="7"/>
        <v>0</v>
      </c>
    </row>
    <row r="60" spans="1:4" ht="15.75" customHeight="1">
      <c r="A60" s="9" t="s">
        <v>48</v>
      </c>
      <c r="B60" s="7">
        <v>3000</v>
      </c>
      <c r="C60" s="43"/>
      <c r="D60" s="7">
        <f t="shared" si="7"/>
        <v>0</v>
      </c>
    </row>
    <row r="61" spans="1:4" ht="15.75" customHeight="1">
      <c r="A61" s="6"/>
      <c r="B61" s="7"/>
      <c r="C61" s="43"/>
      <c r="D61" s="7"/>
    </row>
    <row r="62" spans="1:4" ht="15.75" customHeight="1">
      <c r="A62" s="6" t="s">
        <v>49</v>
      </c>
      <c r="B62" s="7"/>
      <c r="C62" s="43"/>
      <c r="D62" s="7"/>
    </row>
    <row r="63" spans="1:4" ht="15.75" customHeight="1">
      <c r="A63" s="9" t="s">
        <v>50</v>
      </c>
      <c r="B63" s="7">
        <v>1000</v>
      </c>
      <c r="C63" s="43"/>
      <c r="D63" s="7">
        <f t="shared" ref="D63:D67" si="8">B63*C63</f>
        <v>0</v>
      </c>
    </row>
    <row r="64" spans="1:4" ht="15.75" customHeight="1">
      <c r="A64" s="9" t="s">
        <v>51</v>
      </c>
      <c r="B64" s="7">
        <v>1500</v>
      </c>
      <c r="C64" s="43"/>
      <c r="D64" s="7">
        <f t="shared" si="8"/>
        <v>0</v>
      </c>
    </row>
    <row r="65" spans="1:4" ht="15.75" customHeight="1">
      <c r="A65" s="9" t="s">
        <v>52</v>
      </c>
      <c r="B65" s="7">
        <v>1750</v>
      </c>
      <c r="C65" s="43"/>
      <c r="D65" s="7">
        <f t="shared" si="8"/>
        <v>0</v>
      </c>
    </row>
    <row r="66" spans="1:4" ht="15.75" customHeight="1">
      <c r="A66" s="9" t="s">
        <v>53</v>
      </c>
      <c r="B66" s="7">
        <v>2000</v>
      </c>
      <c r="C66" s="43"/>
      <c r="D66" s="7">
        <f t="shared" si="8"/>
        <v>0</v>
      </c>
    </row>
    <row r="67" spans="1:4" ht="15.75" customHeight="1">
      <c r="A67" s="9" t="s">
        <v>54</v>
      </c>
      <c r="B67" s="7">
        <v>2000</v>
      </c>
      <c r="C67" s="43"/>
      <c r="D67" s="7">
        <f t="shared" si="8"/>
        <v>0</v>
      </c>
    </row>
    <row r="68" spans="1:4" ht="15.75" customHeight="1">
      <c r="A68" s="9"/>
      <c r="B68" s="7"/>
      <c r="C68" s="43"/>
      <c r="D68" s="7"/>
    </row>
    <row r="69" spans="1:4" ht="15.75" customHeight="1">
      <c r="A69" s="6" t="s">
        <v>55</v>
      </c>
      <c r="B69" s="7"/>
      <c r="C69" s="43"/>
      <c r="D69" s="7"/>
    </row>
    <row r="70" spans="1:4" ht="15.75" customHeight="1">
      <c r="A70" s="9" t="s">
        <v>56</v>
      </c>
      <c r="B70" s="7">
        <v>300</v>
      </c>
      <c r="C70" s="43"/>
      <c r="D70" s="7">
        <f t="shared" ref="D70:D72" si="9">B70*C70</f>
        <v>0</v>
      </c>
    </row>
    <row r="71" spans="1:4" ht="15.75" customHeight="1">
      <c r="A71" s="9" t="s">
        <v>57</v>
      </c>
      <c r="B71" s="7">
        <v>50</v>
      </c>
      <c r="C71" s="43"/>
      <c r="D71" s="7">
        <f t="shared" si="9"/>
        <v>0</v>
      </c>
    </row>
    <row r="72" spans="1:4" ht="15.75" customHeight="1">
      <c r="A72" s="9" t="s">
        <v>58</v>
      </c>
      <c r="B72" s="7">
        <v>3</v>
      </c>
      <c r="C72" s="43"/>
      <c r="D72" s="7">
        <f t="shared" si="9"/>
        <v>0</v>
      </c>
    </row>
    <row r="73" spans="1:4" ht="15.75" customHeight="1">
      <c r="A73" s="9"/>
      <c r="B73" s="7"/>
      <c r="C73" s="43"/>
      <c r="D73" s="7"/>
    </row>
    <row r="74" spans="1:4" ht="15.75" customHeight="1">
      <c r="A74" s="6" t="s">
        <v>59</v>
      </c>
      <c r="B74" s="7"/>
      <c r="C74" s="43"/>
      <c r="D74" s="7"/>
    </row>
    <row r="75" spans="1:4" ht="15.75" customHeight="1">
      <c r="A75" s="9" t="s">
        <v>60</v>
      </c>
      <c r="B75" s="7">
        <v>500</v>
      </c>
      <c r="C75" s="43"/>
      <c r="D75" s="7">
        <f t="shared" ref="D75:D77" si="10">B75*C75</f>
        <v>0</v>
      </c>
    </row>
    <row r="76" spans="1:4" ht="15.75" customHeight="1">
      <c r="A76" s="9" t="s">
        <v>61</v>
      </c>
      <c r="B76" s="7">
        <v>1000</v>
      </c>
      <c r="C76" s="43"/>
      <c r="D76" s="7">
        <f t="shared" si="10"/>
        <v>0</v>
      </c>
    </row>
    <row r="77" spans="1:4" ht="15.75" customHeight="1">
      <c r="A77" s="9" t="s">
        <v>62</v>
      </c>
      <c r="B77" s="7">
        <v>1500</v>
      </c>
      <c r="C77" s="43"/>
      <c r="D77" s="7">
        <f t="shared" si="10"/>
        <v>0</v>
      </c>
    </row>
    <row r="78" spans="1:4" ht="15.75" customHeight="1">
      <c r="A78" s="9"/>
      <c r="B78" s="7"/>
      <c r="C78" s="43"/>
      <c r="D78" s="7"/>
    </row>
    <row r="79" spans="1:4" ht="15.75" customHeight="1">
      <c r="A79" s="6" t="s">
        <v>63</v>
      </c>
      <c r="B79" s="7"/>
      <c r="C79" s="43"/>
      <c r="D79" s="7"/>
    </row>
    <row r="80" spans="1:4" ht="15.75" customHeight="1">
      <c r="A80" s="9" t="s">
        <v>64</v>
      </c>
      <c r="B80" s="7">
        <v>1500</v>
      </c>
      <c r="C80" s="43"/>
      <c r="D80" s="7">
        <f t="shared" ref="D80:D100" si="11">B80*C80</f>
        <v>0</v>
      </c>
    </row>
    <row r="81" spans="1:4" ht="15.75" customHeight="1">
      <c r="A81" s="9" t="s">
        <v>65</v>
      </c>
      <c r="B81" s="7">
        <v>475</v>
      </c>
      <c r="C81" s="43"/>
      <c r="D81" s="7">
        <f t="shared" si="11"/>
        <v>0</v>
      </c>
    </row>
    <row r="82" spans="1:4" ht="15.75" customHeight="1">
      <c r="A82" s="9" t="s">
        <v>66</v>
      </c>
      <c r="B82" s="7">
        <v>6</v>
      </c>
      <c r="C82" s="43"/>
      <c r="D82" s="7">
        <f t="shared" si="11"/>
        <v>0</v>
      </c>
    </row>
    <row r="83" spans="1:4" ht="15.75" customHeight="1">
      <c r="A83" s="9" t="s">
        <v>67</v>
      </c>
      <c r="B83" s="7">
        <v>10</v>
      </c>
      <c r="C83" s="43"/>
      <c r="D83" s="7">
        <f t="shared" si="11"/>
        <v>0</v>
      </c>
    </row>
    <row r="84" spans="1:4" ht="15.75" customHeight="1">
      <c r="A84" s="9" t="s">
        <v>68</v>
      </c>
      <c r="B84" s="7">
        <v>5.5</v>
      </c>
      <c r="C84" s="43"/>
      <c r="D84" s="7">
        <f t="shared" si="11"/>
        <v>0</v>
      </c>
    </row>
    <row r="85" spans="1:4" ht="15.75" customHeight="1">
      <c r="A85" s="9" t="s">
        <v>69</v>
      </c>
      <c r="B85" s="7">
        <v>2</v>
      </c>
      <c r="C85" s="43"/>
      <c r="D85" s="7">
        <f t="shared" si="11"/>
        <v>0</v>
      </c>
    </row>
    <row r="86" spans="1:4" ht="15.75" customHeight="1">
      <c r="A86" s="9" t="s">
        <v>70</v>
      </c>
      <c r="B86" s="7">
        <v>2</v>
      </c>
      <c r="C86" s="43"/>
      <c r="D86" s="7">
        <f t="shared" si="11"/>
        <v>0</v>
      </c>
    </row>
    <row r="87" spans="1:4" ht="15.75" customHeight="1">
      <c r="A87" s="9" t="s">
        <v>71</v>
      </c>
      <c r="B87" s="7">
        <v>2</v>
      </c>
      <c r="C87" s="43"/>
      <c r="D87" s="7">
        <f t="shared" si="11"/>
        <v>0</v>
      </c>
    </row>
    <row r="88" spans="1:4" ht="15.75" customHeight="1">
      <c r="A88" s="9" t="s">
        <v>72</v>
      </c>
      <c r="B88" s="7">
        <v>20</v>
      </c>
      <c r="C88" s="43"/>
      <c r="D88" s="7">
        <f t="shared" si="11"/>
        <v>0</v>
      </c>
    </row>
    <row r="89" spans="1:4" ht="15.75" customHeight="1">
      <c r="A89" s="9" t="s">
        <v>73</v>
      </c>
      <c r="B89" s="7">
        <v>5</v>
      </c>
      <c r="C89" s="43"/>
      <c r="D89" s="7">
        <f t="shared" si="11"/>
        <v>0</v>
      </c>
    </row>
    <row r="90" spans="1:4" ht="15.75" customHeight="1">
      <c r="A90" s="9" t="s">
        <v>74</v>
      </c>
      <c r="B90" s="7">
        <v>1000</v>
      </c>
      <c r="C90" s="43"/>
      <c r="D90" s="7">
        <f t="shared" si="11"/>
        <v>0</v>
      </c>
    </row>
    <row r="91" spans="1:4" ht="15.75" customHeight="1">
      <c r="A91" s="9" t="s">
        <v>75</v>
      </c>
      <c r="B91" s="7">
        <v>500</v>
      </c>
      <c r="C91" s="43"/>
      <c r="D91" s="7">
        <f t="shared" si="11"/>
        <v>0</v>
      </c>
    </row>
    <row r="92" spans="1:4" ht="15.75" customHeight="1">
      <c r="A92" s="9" t="s">
        <v>76</v>
      </c>
      <c r="B92" s="7">
        <v>5</v>
      </c>
      <c r="C92" s="43"/>
      <c r="D92" s="7">
        <f t="shared" si="11"/>
        <v>0</v>
      </c>
    </row>
    <row r="93" spans="1:4" ht="15.75" customHeight="1">
      <c r="A93" s="9" t="s">
        <v>77</v>
      </c>
      <c r="B93" s="7">
        <v>3000</v>
      </c>
      <c r="C93" s="43"/>
      <c r="D93" s="7">
        <f t="shared" si="11"/>
        <v>0</v>
      </c>
    </row>
    <row r="94" spans="1:4" ht="15.75" customHeight="1">
      <c r="A94" s="9" t="s">
        <v>78</v>
      </c>
      <c r="B94" s="7">
        <v>1000</v>
      </c>
      <c r="C94" s="43"/>
      <c r="D94" s="7">
        <f t="shared" si="11"/>
        <v>0</v>
      </c>
    </row>
    <row r="95" spans="1:4" ht="15.75" customHeight="1">
      <c r="A95" s="9" t="s">
        <v>79</v>
      </c>
      <c r="B95" s="7">
        <v>3000</v>
      </c>
      <c r="C95" s="43"/>
      <c r="D95" s="7">
        <f t="shared" si="11"/>
        <v>0</v>
      </c>
    </row>
    <row r="96" spans="1:4" ht="15.75" customHeight="1">
      <c r="A96" s="9" t="s">
        <v>80</v>
      </c>
      <c r="B96" s="7">
        <v>100</v>
      </c>
      <c r="C96" s="43"/>
      <c r="D96" s="7">
        <f t="shared" si="11"/>
        <v>0</v>
      </c>
    </row>
    <row r="97" spans="1:4" ht="15.75" customHeight="1">
      <c r="A97" s="9" t="s">
        <v>81</v>
      </c>
      <c r="B97" s="7">
        <v>1000</v>
      </c>
      <c r="C97" s="43"/>
      <c r="D97" s="7">
        <f t="shared" si="11"/>
        <v>0</v>
      </c>
    </row>
    <row r="98" spans="1:4" ht="15.75" customHeight="1">
      <c r="A98" s="9" t="s">
        <v>82</v>
      </c>
      <c r="B98" s="7">
        <v>1500</v>
      </c>
      <c r="C98" s="43"/>
      <c r="D98" s="7">
        <f t="shared" si="11"/>
        <v>0</v>
      </c>
    </row>
    <row r="99" spans="1:4" ht="15.75" customHeight="1">
      <c r="A99" s="9" t="s">
        <v>83</v>
      </c>
      <c r="B99" s="7">
        <v>80</v>
      </c>
      <c r="C99" s="43"/>
      <c r="D99" s="7">
        <f t="shared" si="11"/>
        <v>0</v>
      </c>
    </row>
    <row r="100" spans="1:4" ht="15.75" customHeight="1">
      <c r="A100" s="9" t="s">
        <v>84</v>
      </c>
      <c r="B100" s="7">
        <v>25</v>
      </c>
      <c r="C100" s="43"/>
      <c r="D100" s="7">
        <f t="shared" si="11"/>
        <v>0</v>
      </c>
    </row>
    <row r="101" spans="1:4" ht="15.75" customHeight="1">
      <c r="A101" s="9"/>
      <c r="B101" s="7"/>
      <c r="C101" s="43"/>
      <c r="D101" s="7"/>
    </row>
    <row r="102" spans="1:4" ht="15.75" customHeight="1">
      <c r="A102" s="6" t="s">
        <v>85</v>
      </c>
      <c r="B102" s="7"/>
      <c r="C102" s="43"/>
      <c r="D102" s="7"/>
    </row>
    <row r="103" spans="1:4" ht="15.75" customHeight="1">
      <c r="A103" s="9" t="s">
        <v>86</v>
      </c>
      <c r="B103" s="7">
        <v>1000</v>
      </c>
      <c r="C103" s="43"/>
      <c r="D103" s="7">
        <f t="shared" ref="D103:D105" si="12">B103*C103</f>
        <v>0</v>
      </c>
    </row>
    <row r="104" spans="1:4" ht="15.75" customHeight="1">
      <c r="A104" s="9" t="s">
        <v>87</v>
      </c>
      <c r="B104" s="7">
        <v>500</v>
      </c>
      <c r="C104" s="43"/>
      <c r="D104" s="7">
        <f t="shared" si="12"/>
        <v>0</v>
      </c>
    </row>
    <row r="105" spans="1:4" ht="15.75" customHeight="1">
      <c r="A105" s="9" t="s">
        <v>88</v>
      </c>
      <c r="B105" s="7">
        <v>1000</v>
      </c>
      <c r="C105" s="43"/>
      <c r="D105" s="7">
        <f t="shared" si="12"/>
        <v>0</v>
      </c>
    </row>
    <row r="106" spans="1:4" ht="15.75" customHeight="1">
      <c r="A106" s="9"/>
      <c r="B106" s="7"/>
      <c r="C106" s="43"/>
      <c r="D106" s="7"/>
    </row>
    <row r="107" spans="1:4" ht="15.75" customHeight="1">
      <c r="A107" s="9"/>
      <c r="B107" s="7"/>
      <c r="C107" s="43"/>
      <c r="D107" s="7"/>
    </row>
    <row r="108" spans="1:4" ht="15.75" customHeight="1">
      <c r="A108" s="9"/>
      <c r="B108" s="7"/>
      <c r="C108" s="43"/>
      <c r="D108" s="10"/>
    </row>
    <row r="109" spans="1:4" ht="15.75" customHeight="1">
      <c r="A109" s="9"/>
      <c r="B109" s="7"/>
      <c r="C109" s="43"/>
      <c r="D109" s="10"/>
    </row>
    <row r="110" spans="1:4" ht="15.75" customHeight="1">
      <c r="A110" s="9"/>
      <c r="B110" s="7"/>
      <c r="C110" s="43"/>
      <c r="D110" s="7"/>
    </row>
    <row r="111" spans="1:4" ht="15.75" customHeight="1">
      <c r="A111" s="11" t="s">
        <v>8</v>
      </c>
      <c r="B111" s="12"/>
      <c r="C111" s="12"/>
      <c r="D111" s="13">
        <f>SUM(D59:D110,D13:D58)</f>
        <v>0</v>
      </c>
    </row>
    <row r="112" spans="1:4" ht="15.75" customHeight="1">
      <c r="A112" s="14" t="s">
        <v>89</v>
      </c>
      <c r="B112" s="15">
        <v>0.1</v>
      </c>
      <c r="C112" s="42"/>
      <c r="D112" s="16">
        <f>SUM(D12:D110)*C112</f>
        <v>0</v>
      </c>
    </row>
    <row r="113" spans="1:8" ht="15.75" customHeight="1">
      <c r="A113" s="17" t="s">
        <v>90</v>
      </c>
      <c r="B113" s="18"/>
      <c r="C113" s="18"/>
      <c r="D113" s="19">
        <f>D111+D112</f>
        <v>0</v>
      </c>
    </row>
    <row r="114" spans="1:8" ht="15.75" customHeight="1">
      <c r="D114" s="20"/>
    </row>
    <row r="115" spans="1:8" ht="15.75" customHeight="1">
      <c r="D115" s="20"/>
      <c r="H115" s="20"/>
    </row>
    <row r="116" spans="1:8" ht="48" customHeight="1">
      <c r="A116" s="36" t="s">
        <v>91</v>
      </c>
      <c r="B116" s="34"/>
      <c r="C116" s="34"/>
      <c r="D116" s="34"/>
    </row>
    <row r="117" spans="1:8" ht="15.75" customHeight="1"/>
    <row r="118" spans="1:8" ht="15.75" customHeight="1"/>
    <row r="119" spans="1:8" ht="15.75" customHeight="1"/>
    <row r="120" spans="1:8" ht="15.75" customHeight="1"/>
    <row r="121" spans="1:8" ht="15.75" customHeight="1"/>
    <row r="122" spans="1:8" ht="15.75" customHeight="1"/>
    <row r="123" spans="1:8" ht="15.75" customHeight="1"/>
    <row r="124" spans="1:8" ht="15.75" customHeight="1"/>
    <row r="125" spans="1:8" ht="15.75" customHeight="1">
      <c r="H125" s="20"/>
    </row>
    <row r="126" spans="1:8" ht="15.75" customHeight="1"/>
    <row r="127" spans="1:8" ht="15.75" customHeight="1"/>
    <row r="128" spans="1: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A1:D2"/>
    <mergeCell ref="A8:D9"/>
    <mergeCell ref="A116:D116"/>
  </mergeCells>
  <pageMargins left="0.5" right="0.5" top="0.5" bottom="0.5" header="0" footer="0"/>
  <pageSetup fitToHeight="0" orientation="portrait"/>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A1:G9"/>
  <sheetViews>
    <sheetView workbookViewId="0"/>
  </sheetViews>
  <sheetFormatPr defaultColWidth="14.44140625" defaultRowHeight="15" customHeight="1"/>
  <cols>
    <col min="1" max="1" width="42.109375" customWidth="1"/>
  </cols>
  <sheetData>
    <row r="1" spans="1:7" ht="15" customHeight="1">
      <c r="A1" s="41" t="s">
        <v>92</v>
      </c>
      <c r="B1" s="38"/>
      <c r="C1" s="38"/>
      <c r="D1" s="38"/>
      <c r="E1" s="38"/>
      <c r="F1" s="38"/>
      <c r="G1" s="38"/>
    </row>
    <row r="2" spans="1:7" ht="15" customHeight="1">
      <c r="A2" s="37" t="s">
        <v>93</v>
      </c>
      <c r="B2" s="38"/>
      <c r="C2" s="38"/>
      <c r="D2" s="38"/>
      <c r="E2" s="38"/>
      <c r="F2" s="38"/>
      <c r="G2" s="38"/>
    </row>
    <row r="3" spans="1:7" ht="15" customHeight="1">
      <c r="A3" s="39" t="s">
        <v>94</v>
      </c>
      <c r="B3" s="38"/>
      <c r="C3" s="38"/>
      <c r="D3" s="38"/>
      <c r="E3" s="38"/>
      <c r="F3" s="38"/>
      <c r="G3" s="40"/>
    </row>
    <row r="4" spans="1:7">
      <c r="A4" s="21"/>
      <c r="B4" s="21"/>
      <c r="C4" s="22"/>
      <c r="D4" s="22"/>
      <c r="E4" s="22"/>
      <c r="F4" s="22"/>
      <c r="G4" s="22"/>
    </row>
    <row r="5" spans="1:7">
      <c r="A5" s="23" t="s">
        <v>95</v>
      </c>
      <c r="B5" s="24">
        <v>100000</v>
      </c>
      <c r="C5" s="22"/>
      <c r="D5" s="25"/>
      <c r="E5" s="26"/>
      <c r="F5" s="22"/>
      <c r="G5" s="22"/>
    </row>
    <row r="6" spans="1:7">
      <c r="A6" s="27" t="s">
        <v>96</v>
      </c>
      <c r="B6" s="28">
        <v>0.7</v>
      </c>
      <c r="C6" s="22"/>
      <c r="D6" s="25"/>
      <c r="E6" s="29"/>
      <c r="F6" s="22"/>
      <c r="G6" s="22"/>
    </row>
    <row r="7" spans="1:7">
      <c r="A7" s="27" t="s">
        <v>97</v>
      </c>
      <c r="B7" s="30">
        <f>'Rehab Calculator'!D113</f>
        <v>0</v>
      </c>
      <c r="C7" s="22"/>
      <c r="D7" s="25"/>
      <c r="E7" s="26"/>
      <c r="F7" s="22"/>
      <c r="G7" s="22"/>
    </row>
    <row r="8" spans="1:7" ht="15" customHeight="1">
      <c r="A8" s="23" t="s">
        <v>98</v>
      </c>
      <c r="B8" s="31">
        <f>(B5*B6)-B7</f>
        <v>70000</v>
      </c>
      <c r="C8" s="22"/>
      <c r="D8" s="25"/>
      <c r="E8" s="32"/>
      <c r="F8" s="22"/>
      <c r="G8" s="22"/>
    </row>
    <row r="9" spans="1:7">
      <c r="A9" s="22"/>
      <c r="B9" s="22"/>
      <c r="C9" s="22"/>
      <c r="D9" s="22"/>
      <c r="E9" s="22"/>
      <c r="F9" s="22"/>
      <c r="G9" s="22"/>
    </row>
  </sheetData>
  <mergeCells count="3">
    <mergeCell ref="A2:G2"/>
    <mergeCell ref="A3:G3"/>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Rehab Calculator</vt:lpstr>
      <vt:lpstr>The Flipping Formula - MAO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DellOwner</dc:creator>
  <cp:lastModifiedBy>DellOwner</cp:lastModifiedBy>
  <dcterms:created xsi:type="dcterms:W3CDTF">2020-05-22T15:13:57Z</dcterms:created>
  <dcterms:modified xsi:type="dcterms:W3CDTF">2022-10-12T19:36:11Z</dcterms:modified>
</cp:coreProperties>
</file>